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00" windowHeight="873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N16" i="1"/>
  <c r="I16" i="1"/>
  <c r="D12" i="1"/>
  <c r="C15" i="1"/>
  <c r="G15" i="1"/>
  <c r="K15" i="1"/>
  <c r="L15" i="1"/>
  <c r="P15" i="1"/>
  <c r="R15" i="1"/>
  <c r="O12" i="1"/>
  <c r="N12" i="1"/>
  <c r="M12" i="1"/>
  <c r="J12" i="1"/>
  <c r="I12" i="1"/>
  <c r="H12" i="1"/>
  <c r="L11" i="1"/>
  <c r="C11" i="1"/>
  <c r="G11" i="1"/>
  <c r="G10" i="1" s="1"/>
  <c r="F12" i="1"/>
  <c r="E12" i="1"/>
  <c r="O10" i="1"/>
  <c r="L10" i="1"/>
  <c r="L9" i="1"/>
  <c r="N8" i="1"/>
  <c r="M8" i="1"/>
  <c r="M7" i="1" s="1"/>
  <c r="M6" i="1" s="1"/>
  <c r="G9" i="1"/>
  <c r="I8" i="1"/>
  <c r="H8" i="1"/>
  <c r="H7" i="1" s="1"/>
  <c r="H6" i="1" s="1"/>
  <c r="C9" i="1"/>
  <c r="E8" i="1"/>
  <c r="J14" i="1"/>
  <c r="S13" i="1"/>
  <c r="S11" i="1"/>
  <c r="R11" i="1" s="1"/>
  <c r="R9" i="1"/>
  <c r="S7" i="1"/>
  <c r="R7" i="1"/>
  <c r="Q7" i="1"/>
  <c r="Q6" i="1" s="1"/>
  <c r="C13" i="1"/>
  <c r="C12" i="1" s="1"/>
  <c r="O14" i="1"/>
  <c r="N14" i="1"/>
  <c r="M14" i="1"/>
  <c r="I14" i="1"/>
  <c r="R14" i="1" s="1"/>
  <c r="H14" i="1"/>
  <c r="F14" i="1"/>
  <c r="E14" i="1"/>
  <c r="D14" i="1"/>
  <c r="M10" i="1"/>
  <c r="H10" i="1"/>
  <c r="D10" i="1"/>
  <c r="L14" i="1"/>
  <c r="L13" i="1"/>
  <c r="L12" i="1" s="1"/>
  <c r="G14" i="1"/>
  <c r="G13" i="1"/>
  <c r="G12" i="1" s="1"/>
  <c r="M16" i="1" l="1"/>
  <c r="H16" i="1"/>
  <c r="E16" i="1"/>
  <c r="G16" i="1"/>
  <c r="L16" i="1"/>
  <c r="C10" i="1"/>
  <c r="K11" i="1"/>
  <c r="P14" i="1"/>
  <c r="R6" i="1"/>
  <c r="P13" i="1"/>
  <c r="P10" i="1"/>
  <c r="G8" i="1"/>
  <c r="K9" i="1"/>
  <c r="K8" i="1" s="1"/>
  <c r="K7" i="1" s="1"/>
  <c r="S10" i="1"/>
  <c r="P9" i="1"/>
  <c r="S12" i="1"/>
  <c r="C14" i="1"/>
  <c r="P11" i="1"/>
  <c r="S8" i="1"/>
  <c r="R8" i="1"/>
  <c r="S6" i="1"/>
  <c r="K14" i="1"/>
  <c r="P7" i="1"/>
  <c r="C16" i="1" l="1"/>
  <c r="K6" i="1"/>
  <c r="Q16" i="1"/>
  <c r="S16" i="1"/>
  <c r="P12" i="1"/>
  <c r="P8" i="1"/>
  <c r="R16" i="1"/>
  <c r="P6" i="1" l="1"/>
  <c r="P16" i="1" l="1"/>
  <c r="K13" i="1" l="1"/>
  <c r="K12" i="1" l="1"/>
  <c r="K10" i="1" l="1"/>
  <c r="K16" i="1" l="1"/>
</calcChain>
</file>

<file path=xl/sharedStrings.xml><?xml version="1.0" encoding="utf-8"?>
<sst xmlns="http://schemas.openxmlformats.org/spreadsheetml/2006/main" count="45" uniqueCount="29">
  <si>
    <t>№ программы</t>
  </si>
  <si>
    <t>Наименование</t>
  </si>
  <si>
    <t>Предусмотренно муниципальной программой на 2020 год</t>
  </si>
  <si>
    <t>Запланированные объемы бюджетных ассигнований на 2020 год, рублей</t>
  </si>
  <si>
    <t>Отклонение</t>
  </si>
  <si>
    <t>Кассовый расход бюджета Конышевского района по состоянию на 01.01.2021 г., рублей</t>
  </si>
  <si>
    <t>Процент исполнения кассового расхода, %</t>
  </si>
  <si>
    <t>Всего</t>
  </si>
  <si>
    <t>Федеральный бюджет</t>
  </si>
  <si>
    <t>Областной бюджет</t>
  </si>
  <si>
    <t>Местный бюджет</t>
  </si>
  <si>
    <t>01</t>
  </si>
  <si>
    <t>1</t>
  </si>
  <si>
    <t>02</t>
  </si>
  <si>
    <t>04</t>
  </si>
  <si>
    <t>11</t>
  </si>
  <si>
    <t>16</t>
  </si>
  <si>
    <t>Подпрограмма «Создание и развитие инфраструктуры на сельских территориях</t>
  </si>
  <si>
    <t>Итого расходов:</t>
  </si>
  <si>
    <t>Мониторинг реализации муниципальных программ Наумовского сельсовета Конышевского района Курской области за  2020 год</t>
  </si>
  <si>
    <t>Подпрограмма «Искусство» муниципальной программы  « Развитие культуры муниципального образования «Наумовкий сельсовет» Конышевского района Курской области»</t>
  </si>
  <si>
    <t>Муниципальная  программа «Развитие культуры муниципального образования «Наумовский сельсовет» Конышевского района  Курской области»</t>
  </si>
  <si>
    <t>Муниципальная программа «Социальная поддержка граждан» муниципального образования «Наумовский сельсовет» Конышевского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</si>
  <si>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граждан» муниципального образования «Наумовский сельсовет» Конышевского района Курской области»</t>
  </si>
  <si>
    <t>Муниципальная программа «Обеспечение доступным и комфортным жильем и коммунальными услугами граждан в муниципальном образовании «Наумовский сельсовет»</t>
  </si>
  <si>
    <t>Подпрограмма «Создание условий для обеспечения доступным и комфортным жильем граждан в Наумовском  сельсовете Конышевского района Курской области» муниципальной программы «Обеспечение доступным комфортным жильем и коммунальными услугами граждан в муниципальном образования  Наумовский сельсовет»</t>
  </si>
  <si>
    <t>Муниципальная программа «Развитие транспортной системы, обеспечение перевозки в муниципальном образовании «Наумовский сельсовет» и безопасности дорожного движения"</t>
  </si>
  <si>
    <t>Подпрограмма «Развитие сети автомобильных дорог в муниципальном образовании «Наумовский сельсовет» муниципальной программы «Развитие транспортной системы, обеспечение перевозки пассажиров в муниципальном образовании «Наумовский сельсовет» и безопасности дорожного движения»</t>
  </si>
  <si>
    <t>Муниципальная программа «Комплексное развитие сельских территорий муниципального образования «Наумовский сельсовет» Конышевского района Курской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</si>
</sst>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3" fillId="0" borderId="0" xfId="0" applyFont="1" applyFill="1"/>
    <xf numFmtId="0" fontId="4" fillId="0" borderId="1" xfId="1" applyFont="1" applyFill="1" applyBorder="1" applyAlignment="1" applyProtection="1">
      <alignment vertical="center" wrapText="1"/>
    </xf>
    <xf numFmtId="2" fontId="5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8" fillId="0" borderId="1" xfId="1" applyFont="1" applyFill="1" applyBorder="1" applyAlignment="1" applyProtection="1">
      <alignment horizontal="left" vertical="center" wrapText="1"/>
    </xf>
    <xf numFmtId="49" fontId="0" fillId="0" borderId="1" xfId="0" applyNumberForma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/>
    <xf numFmtId="0" fontId="7" fillId="0" borderId="1" xfId="0" applyNumberFormat="1" applyFont="1" applyFill="1" applyBorder="1"/>
    <xf numFmtId="0" fontId="9" fillId="0" borderId="0" xfId="0" applyFont="1"/>
    <xf numFmtId="0" fontId="10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49" fontId="2" fillId="0" borderId="1" xfId="1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3" fillId="2" borderId="1" xfId="0" applyFont="1" applyFill="1" applyBorder="1"/>
    <xf numFmtId="0" fontId="3" fillId="2" borderId="0" xfId="0" applyFont="1" applyFill="1"/>
    <xf numFmtId="0" fontId="4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/>
    <xf numFmtId="0" fontId="3" fillId="2" borderId="1" xfId="0" applyFont="1" applyFill="1" applyBorder="1"/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BreakPreview" topLeftCell="A13" zoomScale="50" zoomScaleNormal="70" zoomScaleSheetLayoutView="50" workbookViewId="0">
      <selection activeCell="C16" sqref="C16"/>
    </sheetView>
  </sheetViews>
  <sheetFormatPr defaultColWidth="8.85546875" defaultRowHeight="15" x14ac:dyDescent="0.25"/>
  <cols>
    <col min="1" max="1" width="4.85546875" style="2" customWidth="1"/>
    <col min="2" max="2" width="46.28515625" style="1" customWidth="1"/>
    <col min="3" max="3" width="17.42578125" style="1" customWidth="1"/>
    <col min="4" max="4" width="15" style="1" customWidth="1"/>
    <col min="5" max="5" width="15.28515625" style="1" customWidth="1"/>
    <col min="6" max="6" width="14.85546875" style="1" customWidth="1"/>
    <col min="7" max="7" width="17.140625" style="1" customWidth="1"/>
    <col min="8" max="8" width="15.7109375" style="1" customWidth="1"/>
    <col min="9" max="9" width="16.140625" style="1" customWidth="1"/>
    <col min="10" max="10" width="15.42578125" style="1" customWidth="1"/>
    <col min="11" max="11" width="13.85546875" style="1" customWidth="1"/>
    <col min="12" max="12" width="16.85546875" style="1" customWidth="1"/>
    <col min="13" max="13" width="15.42578125" style="29" customWidth="1"/>
    <col min="14" max="14" width="12.5703125" style="1" customWidth="1"/>
    <col min="15" max="15" width="14.85546875" style="1" customWidth="1"/>
    <col min="16" max="16" width="17.140625" style="1" customWidth="1"/>
    <col min="17" max="17" width="15.7109375" style="1" customWidth="1"/>
    <col min="18" max="19" width="13.140625" style="1" customWidth="1"/>
    <col min="20" max="16384" width="8.85546875" style="1"/>
  </cols>
  <sheetData>
    <row r="1" spans="1:19" ht="35.25" customHeight="1" x14ac:dyDescent="0.3">
      <c r="A1" s="23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8.75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5"/>
      <c r="N2" s="3"/>
      <c r="O2" s="3"/>
      <c r="P2" s="3"/>
      <c r="Q2" s="3"/>
      <c r="R2" s="3"/>
      <c r="S2" s="3"/>
    </row>
    <row r="3" spans="1:19" ht="40.15" customHeight="1" x14ac:dyDescent="0.25">
      <c r="A3" s="19" t="s">
        <v>0</v>
      </c>
      <c r="B3" s="21" t="s">
        <v>1</v>
      </c>
      <c r="C3" s="21" t="s">
        <v>2</v>
      </c>
      <c r="D3" s="21"/>
      <c r="E3" s="21"/>
      <c r="F3" s="21"/>
      <c r="G3" s="21" t="s">
        <v>3</v>
      </c>
      <c r="H3" s="21"/>
      <c r="I3" s="21"/>
      <c r="J3" s="21"/>
      <c r="K3" s="12" t="s">
        <v>4</v>
      </c>
      <c r="L3" s="21" t="s">
        <v>5</v>
      </c>
      <c r="M3" s="21"/>
      <c r="N3" s="21"/>
      <c r="O3" s="21"/>
      <c r="P3" s="22" t="s">
        <v>6</v>
      </c>
      <c r="Q3" s="22"/>
      <c r="R3" s="22"/>
      <c r="S3" s="22"/>
    </row>
    <row r="4" spans="1:19" ht="44.25" customHeight="1" x14ac:dyDescent="0.25">
      <c r="A4" s="20"/>
      <c r="B4" s="21"/>
      <c r="C4" s="12" t="s">
        <v>7</v>
      </c>
      <c r="D4" s="12" t="s">
        <v>8</v>
      </c>
      <c r="E4" s="12" t="s">
        <v>9</v>
      </c>
      <c r="F4" s="4" t="s">
        <v>10</v>
      </c>
      <c r="G4" s="12" t="s">
        <v>7</v>
      </c>
      <c r="H4" s="12" t="s">
        <v>8</v>
      </c>
      <c r="I4" s="12" t="s">
        <v>9</v>
      </c>
      <c r="J4" s="12" t="s">
        <v>10</v>
      </c>
      <c r="K4" s="12"/>
      <c r="L4" s="12" t="s">
        <v>7</v>
      </c>
      <c r="M4" s="26" t="s">
        <v>8</v>
      </c>
      <c r="N4" s="12" t="s">
        <v>9</v>
      </c>
      <c r="O4" s="12" t="s">
        <v>10</v>
      </c>
      <c r="P4" s="5" t="s">
        <v>7</v>
      </c>
      <c r="Q4" s="5" t="s">
        <v>8</v>
      </c>
      <c r="R4" s="5" t="s">
        <v>9</v>
      </c>
      <c r="S4" s="5" t="s">
        <v>10</v>
      </c>
    </row>
    <row r="5" spans="1:19" ht="23.25" customHeight="1" x14ac:dyDescent="0.25">
      <c r="A5" s="11"/>
      <c r="B5" s="12"/>
      <c r="C5" s="12"/>
      <c r="D5" s="12"/>
      <c r="E5" s="12"/>
      <c r="F5" s="4"/>
      <c r="G5" s="12"/>
      <c r="H5" s="12"/>
      <c r="I5" s="12"/>
      <c r="J5" s="12"/>
      <c r="K5" s="12"/>
      <c r="L5" s="12"/>
      <c r="M5" s="26"/>
      <c r="N5" s="12"/>
      <c r="O5" s="12"/>
      <c r="P5" s="5"/>
      <c r="Q5" s="5"/>
      <c r="R5" s="5"/>
      <c r="S5" s="5"/>
    </row>
    <row r="6" spans="1:19" ht="124.5" customHeight="1" x14ac:dyDescent="0.3">
      <c r="A6" s="11" t="s">
        <v>11</v>
      </c>
      <c r="B6" s="16" t="s">
        <v>21</v>
      </c>
      <c r="C6" s="15">
        <v>1024032.77</v>
      </c>
      <c r="D6" s="8"/>
      <c r="E6" s="8">
        <v>373808</v>
      </c>
      <c r="F6" s="8">
        <v>650224.77</v>
      </c>
      <c r="G6" s="15">
        <v>1024032.77</v>
      </c>
      <c r="H6" s="8">
        <f t="shared" ref="H6:M7" si="0">H7</f>
        <v>0</v>
      </c>
      <c r="I6" s="8">
        <v>373808</v>
      </c>
      <c r="J6" s="8">
        <v>650224.77</v>
      </c>
      <c r="K6" s="8">
        <f t="shared" si="0"/>
        <v>0</v>
      </c>
      <c r="L6" s="15">
        <v>1024032.77</v>
      </c>
      <c r="M6" s="27">
        <f t="shared" si="0"/>
        <v>0</v>
      </c>
      <c r="N6" s="8">
        <v>373808</v>
      </c>
      <c r="O6" s="8">
        <v>650224.77</v>
      </c>
      <c r="P6" s="9">
        <f>L6/G6*100</f>
        <v>100</v>
      </c>
      <c r="Q6" s="9" t="e">
        <f>Q7</f>
        <v>#DIV/0!</v>
      </c>
      <c r="R6" s="9">
        <f t="shared" ref="R6:S6" si="1">N6/I6*100</f>
        <v>100</v>
      </c>
      <c r="S6" s="9">
        <f t="shared" si="1"/>
        <v>100</v>
      </c>
    </row>
    <row r="7" spans="1:19" ht="124.5" customHeight="1" x14ac:dyDescent="0.3">
      <c r="A7" s="11" t="s">
        <v>12</v>
      </c>
      <c r="B7" s="17" t="s">
        <v>20</v>
      </c>
      <c r="C7" s="15">
        <v>1024032.77</v>
      </c>
      <c r="D7" s="8"/>
      <c r="E7" s="8">
        <v>373808</v>
      </c>
      <c r="F7" s="8">
        <v>650224.77</v>
      </c>
      <c r="G7" s="15">
        <v>1024032.77</v>
      </c>
      <c r="H7" s="8">
        <f t="shared" si="0"/>
        <v>0</v>
      </c>
      <c r="I7" s="8">
        <v>373808</v>
      </c>
      <c r="J7" s="8">
        <v>650224.77</v>
      </c>
      <c r="K7" s="8">
        <f t="shared" si="0"/>
        <v>0</v>
      </c>
      <c r="L7" s="15">
        <v>1024032.77</v>
      </c>
      <c r="M7" s="27">
        <f t="shared" si="0"/>
        <v>0</v>
      </c>
      <c r="N7" s="8">
        <v>373808</v>
      </c>
      <c r="O7" s="8">
        <v>650224.77</v>
      </c>
      <c r="P7" s="9">
        <f t="shared" ref="P7:P16" si="2">L7/G7*100</f>
        <v>100</v>
      </c>
      <c r="Q7" s="9" t="e">
        <f t="shared" ref="Q7" si="3">M7/H7*100</f>
        <v>#DIV/0!</v>
      </c>
      <c r="R7" s="9">
        <f t="shared" ref="R7:R16" si="4">N7/I7*100</f>
        <v>100</v>
      </c>
      <c r="S7" s="9">
        <f t="shared" ref="S7:S13" si="5">O7/J7*100</f>
        <v>100</v>
      </c>
    </row>
    <row r="8" spans="1:19" ht="131.25" customHeight="1" x14ac:dyDescent="0.3">
      <c r="A8" s="11" t="s">
        <v>13</v>
      </c>
      <c r="B8" s="6" t="s">
        <v>22</v>
      </c>
      <c r="C8" s="7">
        <v>326414.82</v>
      </c>
      <c r="D8" s="8"/>
      <c r="E8" s="8">
        <f>E9</f>
        <v>0</v>
      </c>
      <c r="F8" s="8">
        <v>326414.82</v>
      </c>
      <c r="G8" s="8">
        <f>H8+I8+J8</f>
        <v>326414.82</v>
      </c>
      <c r="H8" s="8">
        <f>H9</f>
        <v>0</v>
      </c>
      <c r="I8" s="8">
        <f>I9</f>
        <v>0</v>
      </c>
      <c r="J8" s="8">
        <v>326414.82</v>
      </c>
      <c r="K8" s="8">
        <f>+K9</f>
        <v>0</v>
      </c>
      <c r="L8" s="8">
        <v>326414.82</v>
      </c>
      <c r="M8" s="27">
        <f>M9</f>
        <v>0</v>
      </c>
      <c r="N8" s="8">
        <f>N9</f>
        <v>0</v>
      </c>
      <c r="O8" s="8">
        <v>326414.82</v>
      </c>
      <c r="P8" s="9">
        <f t="shared" si="2"/>
        <v>100</v>
      </c>
      <c r="Q8" s="9">
        <v>0</v>
      </c>
      <c r="R8" s="9" t="e">
        <f t="shared" si="4"/>
        <v>#DIV/0!</v>
      </c>
      <c r="S8" s="9">
        <f t="shared" si="5"/>
        <v>100</v>
      </c>
    </row>
    <row r="9" spans="1:19" ht="147" customHeight="1" x14ac:dyDescent="0.3">
      <c r="A9" s="11" t="s">
        <v>12</v>
      </c>
      <c r="B9" s="10" t="s">
        <v>23</v>
      </c>
      <c r="C9" s="13">
        <f>D9+E9+F9</f>
        <v>326414.82</v>
      </c>
      <c r="D9" s="7">
        <v>0</v>
      </c>
      <c r="E9" s="7">
        <v>0</v>
      </c>
      <c r="F9" s="13">
        <v>326414.82</v>
      </c>
      <c r="G9" s="14">
        <f>H9+I9+I9+J9</f>
        <v>326414.82</v>
      </c>
      <c r="H9" s="7">
        <v>0</v>
      </c>
      <c r="I9" s="7">
        <v>0</v>
      </c>
      <c r="J9" s="13">
        <v>326414.82</v>
      </c>
      <c r="K9" s="8">
        <f>C9-G9</f>
        <v>0</v>
      </c>
      <c r="L9" s="8">
        <f>O9+N9</f>
        <v>326414.82</v>
      </c>
      <c r="M9" s="28">
        <v>0</v>
      </c>
      <c r="N9" s="7">
        <v>0</v>
      </c>
      <c r="O9" s="7">
        <v>326414.82</v>
      </c>
      <c r="P9" s="9">
        <f t="shared" si="2"/>
        <v>100</v>
      </c>
      <c r="Q9" s="9">
        <v>0</v>
      </c>
      <c r="R9" s="9" t="e">
        <f t="shared" si="4"/>
        <v>#DIV/0!</v>
      </c>
      <c r="S9" s="9">
        <v>0</v>
      </c>
    </row>
    <row r="10" spans="1:19" ht="132" customHeight="1" x14ac:dyDescent="0.3">
      <c r="A10" s="11" t="s">
        <v>14</v>
      </c>
      <c r="B10" s="6" t="s">
        <v>24</v>
      </c>
      <c r="C10" s="7">
        <f>E10+F10</f>
        <v>60000</v>
      </c>
      <c r="D10" s="8">
        <f t="shared" ref="D10:M10" si="6">D11</f>
        <v>0</v>
      </c>
      <c r="E10" s="8"/>
      <c r="F10" s="8">
        <v>60000</v>
      </c>
      <c r="G10" s="8">
        <f>G11</f>
        <v>60000</v>
      </c>
      <c r="H10" s="8">
        <f t="shared" si="6"/>
        <v>0</v>
      </c>
      <c r="I10" s="8"/>
      <c r="J10" s="8">
        <v>60000</v>
      </c>
      <c r="K10" s="8">
        <f t="shared" ref="K10:K15" si="7">C10-G10</f>
        <v>0</v>
      </c>
      <c r="L10" s="8">
        <f>L11</f>
        <v>46000</v>
      </c>
      <c r="M10" s="24">
        <f t="shared" si="6"/>
        <v>0</v>
      </c>
      <c r="N10" s="8"/>
      <c r="O10" s="8">
        <f>O11</f>
        <v>46000</v>
      </c>
      <c r="P10" s="9">
        <f t="shared" si="2"/>
        <v>76.666666666666671</v>
      </c>
      <c r="Q10" s="9">
        <v>0</v>
      </c>
      <c r="R10" s="9">
        <v>0</v>
      </c>
      <c r="S10" s="9">
        <f t="shared" si="5"/>
        <v>76.666666666666671</v>
      </c>
    </row>
    <row r="11" spans="1:19" ht="220.5" customHeight="1" x14ac:dyDescent="0.3">
      <c r="A11" s="11" t="s">
        <v>12</v>
      </c>
      <c r="B11" s="10" t="s">
        <v>25</v>
      </c>
      <c r="C11" s="7">
        <f>E11+F11</f>
        <v>60000</v>
      </c>
      <c r="D11" s="7"/>
      <c r="E11" s="7"/>
      <c r="F11" s="7">
        <v>60000</v>
      </c>
      <c r="G11" s="8">
        <f>I11+J11</f>
        <v>60000</v>
      </c>
      <c r="H11" s="7">
        <v>0</v>
      </c>
      <c r="I11" s="7"/>
      <c r="J11" s="7">
        <v>60000</v>
      </c>
      <c r="K11" s="8">
        <f>C11-G11</f>
        <v>0</v>
      </c>
      <c r="L11" s="8">
        <f>N11+O11</f>
        <v>46000</v>
      </c>
      <c r="M11" s="28">
        <v>0</v>
      </c>
      <c r="N11" s="7"/>
      <c r="O11" s="7">
        <v>46000</v>
      </c>
      <c r="P11" s="9">
        <f t="shared" si="2"/>
        <v>76.666666666666671</v>
      </c>
      <c r="Q11" s="9">
        <v>0</v>
      </c>
      <c r="R11" s="9">
        <f>S11</f>
        <v>76.666666666666671</v>
      </c>
      <c r="S11" s="9">
        <f t="shared" si="5"/>
        <v>76.666666666666671</v>
      </c>
    </row>
    <row r="12" spans="1:19" ht="135.75" customHeight="1" x14ac:dyDescent="0.3">
      <c r="A12" s="11" t="s">
        <v>15</v>
      </c>
      <c r="B12" s="6" t="s">
        <v>26</v>
      </c>
      <c r="C12" s="7">
        <f t="shared" ref="C12:J12" si="8">C13</f>
        <v>100000</v>
      </c>
      <c r="D12" s="8">
        <f t="shared" si="8"/>
        <v>0</v>
      </c>
      <c r="E12" s="8">
        <f t="shared" si="8"/>
        <v>0</v>
      </c>
      <c r="F12" s="8">
        <f t="shared" si="8"/>
        <v>100000</v>
      </c>
      <c r="G12" s="8">
        <f t="shared" si="8"/>
        <v>100000</v>
      </c>
      <c r="H12" s="8">
        <f t="shared" si="8"/>
        <v>0</v>
      </c>
      <c r="I12" s="8">
        <f t="shared" si="8"/>
        <v>0</v>
      </c>
      <c r="J12" s="8">
        <f t="shared" si="8"/>
        <v>100000</v>
      </c>
      <c r="K12" s="8">
        <f t="shared" si="7"/>
        <v>0</v>
      </c>
      <c r="L12" s="8">
        <f>L13</f>
        <v>99000</v>
      </c>
      <c r="M12" s="27">
        <f>M13</f>
        <v>0</v>
      </c>
      <c r="N12" s="8">
        <f>N13</f>
        <v>0</v>
      </c>
      <c r="O12" s="8">
        <f>O13</f>
        <v>99000</v>
      </c>
      <c r="P12" s="9">
        <f t="shared" si="2"/>
        <v>99</v>
      </c>
      <c r="Q12" s="9">
        <v>0</v>
      </c>
      <c r="R12" s="9">
        <v>0</v>
      </c>
      <c r="S12" s="9">
        <f t="shared" si="5"/>
        <v>99</v>
      </c>
    </row>
    <row r="13" spans="1:19" ht="201.75" customHeight="1" x14ac:dyDescent="0.3">
      <c r="A13" s="11" t="s">
        <v>12</v>
      </c>
      <c r="B13" s="10" t="s">
        <v>27</v>
      </c>
      <c r="C13" s="7">
        <f t="shared" ref="C13:C15" si="9">SUM(D13:F13)</f>
        <v>100000</v>
      </c>
      <c r="D13" s="7">
        <v>0</v>
      </c>
      <c r="E13" s="7">
        <v>0</v>
      </c>
      <c r="F13" s="7">
        <v>100000</v>
      </c>
      <c r="G13" s="8">
        <f t="shared" ref="G13:G15" si="10">H13+I13+J13</f>
        <v>100000</v>
      </c>
      <c r="H13" s="7">
        <v>0</v>
      </c>
      <c r="I13" s="7">
        <v>0</v>
      </c>
      <c r="J13" s="7">
        <v>100000</v>
      </c>
      <c r="K13" s="8">
        <f t="shared" si="7"/>
        <v>0</v>
      </c>
      <c r="L13" s="8">
        <f t="shared" ref="L13:L15" si="11">M13+N13+O13</f>
        <v>99000</v>
      </c>
      <c r="M13" s="28">
        <v>0</v>
      </c>
      <c r="N13" s="7">
        <v>0</v>
      </c>
      <c r="O13" s="7">
        <v>99000</v>
      </c>
      <c r="P13" s="9">
        <f t="shared" si="2"/>
        <v>99</v>
      </c>
      <c r="Q13" s="9">
        <v>0</v>
      </c>
      <c r="R13" s="9">
        <v>0</v>
      </c>
      <c r="S13" s="9">
        <f t="shared" si="5"/>
        <v>99</v>
      </c>
    </row>
    <row r="14" spans="1:19" ht="127.5" customHeight="1" x14ac:dyDescent="0.3">
      <c r="A14" s="11" t="s">
        <v>16</v>
      </c>
      <c r="B14" s="6" t="s">
        <v>28</v>
      </c>
      <c r="C14" s="7">
        <f t="shared" si="9"/>
        <v>74782</v>
      </c>
      <c r="D14" s="8">
        <f t="shared" ref="D14:J14" si="12">D15</f>
        <v>0</v>
      </c>
      <c r="E14" s="8">
        <f t="shared" si="12"/>
        <v>59825</v>
      </c>
      <c r="F14" s="8">
        <f t="shared" si="12"/>
        <v>14957</v>
      </c>
      <c r="G14" s="8">
        <f t="shared" si="12"/>
        <v>74782</v>
      </c>
      <c r="H14" s="8">
        <f t="shared" si="12"/>
        <v>0</v>
      </c>
      <c r="I14" s="8">
        <f t="shared" si="12"/>
        <v>59825</v>
      </c>
      <c r="J14" s="8">
        <f t="shared" si="12"/>
        <v>14957</v>
      </c>
      <c r="K14" s="8">
        <f t="shared" si="7"/>
        <v>0</v>
      </c>
      <c r="L14" s="8">
        <f>L15</f>
        <v>74782</v>
      </c>
      <c r="M14" s="27">
        <f>M15</f>
        <v>0</v>
      </c>
      <c r="N14" s="8">
        <f>N15</f>
        <v>59825</v>
      </c>
      <c r="O14" s="8">
        <f>O15</f>
        <v>14957</v>
      </c>
      <c r="P14" s="9">
        <f t="shared" si="2"/>
        <v>100</v>
      </c>
      <c r="Q14" s="9">
        <v>0</v>
      </c>
      <c r="R14" s="9">
        <f t="shared" si="4"/>
        <v>100</v>
      </c>
      <c r="S14" s="9">
        <v>0</v>
      </c>
    </row>
    <row r="15" spans="1:19" ht="78.75" customHeight="1" x14ac:dyDescent="0.3">
      <c r="A15" s="11" t="s">
        <v>12</v>
      </c>
      <c r="B15" s="10" t="s">
        <v>17</v>
      </c>
      <c r="C15" s="7">
        <f t="shared" si="9"/>
        <v>74782</v>
      </c>
      <c r="D15" s="7">
        <v>0</v>
      </c>
      <c r="E15" s="7">
        <v>59825</v>
      </c>
      <c r="F15" s="7">
        <v>14957</v>
      </c>
      <c r="G15" s="8">
        <f t="shared" si="10"/>
        <v>74782</v>
      </c>
      <c r="H15" s="7">
        <v>0</v>
      </c>
      <c r="I15" s="7">
        <v>59825</v>
      </c>
      <c r="J15" s="7">
        <v>14957</v>
      </c>
      <c r="K15" s="8">
        <f t="shared" si="7"/>
        <v>0</v>
      </c>
      <c r="L15" s="8">
        <f t="shared" si="11"/>
        <v>74782</v>
      </c>
      <c r="M15" s="28">
        <v>0</v>
      </c>
      <c r="N15" s="7">
        <v>59825</v>
      </c>
      <c r="O15" s="7">
        <v>14957</v>
      </c>
      <c r="P15" s="9">
        <f t="shared" si="2"/>
        <v>100</v>
      </c>
      <c r="Q15" s="9">
        <v>0</v>
      </c>
      <c r="R15" s="9">
        <f t="shared" si="4"/>
        <v>100</v>
      </c>
      <c r="S15" s="9">
        <v>0</v>
      </c>
    </row>
    <row r="16" spans="1:19" ht="47.25" customHeight="1" x14ac:dyDescent="0.3">
      <c r="A16" s="11"/>
      <c r="B16" s="6" t="s">
        <v>18</v>
      </c>
      <c r="C16" s="7">
        <f>E16+F16</f>
        <v>1585229.59</v>
      </c>
      <c r="D16" s="8" t="e">
        <f>D7+D9+#REF!+D11+#REF!+D13+#REF!+D15</f>
        <v>#REF!</v>
      </c>
      <c r="E16" s="8">
        <f>E6+E10+E14</f>
        <v>433633</v>
      </c>
      <c r="F16" s="9">
        <v>1151596.5900000001</v>
      </c>
      <c r="G16" s="14">
        <f>I16+J16</f>
        <v>1585229.59</v>
      </c>
      <c r="H16" s="8">
        <f>H7+H13</f>
        <v>0</v>
      </c>
      <c r="I16" s="8">
        <f>I7+I11+I15</f>
        <v>433633</v>
      </c>
      <c r="J16" s="14">
        <v>1151596.5900000001</v>
      </c>
      <c r="K16" s="8" t="e">
        <f>K7+K9+#REF!+K11+#REF!+K13+#REF!+K15</f>
        <v>#REF!</v>
      </c>
      <c r="L16" s="14">
        <f>N16+O16</f>
        <v>1570229.59</v>
      </c>
      <c r="M16" s="27" t="e">
        <f>M7+M9+#REF!+M11+#REF!+M13+#REF!+M15</f>
        <v>#REF!</v>
      </c>
      <c r="N16" s="8">
        <f>N7+N11+N15</f>
        <v>433633</v>
      </c>
      <c r="O16" s="14">
        <v>1136596.5900000001</v>
      </c>
      <c r="P16" s="9">
        <f t="shared" si="2"/>
        <v>99.053764824059328</v>
      </c>
      <c r="Q16" s="9" t="e">
        <f t="shared" ref="Q16" si="13">M16/H16*100</f>
        <v>#REF!</v>
      </c>
      <c r="R16" s="9">
        <f t="shared" si="4"/>
        <v>100</v>
      </c>
      <c r="S16" s="9">
        <f t="shared" ref="S16" si="14">O16/J16*100</f>
        <v>98.697460540413715</v>
      </c>
    </row>
    <row r="17" spans="2:19" ht="18.7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5"/>
      <c r="N17" s="3"/>
      <c r="O17" s="3"/>
      <c r="P17" s="3"/>
      <c r="Q17" s="3"/>
      <c r="R17" s="3"/>
      <c r="S17" s="3"/>
    </row>
  </sheetData>
  <mergeCells count="7">
    <mergeCell ref="A1:S1"/>
    <mergeCell ref="A3:A4"/>
    <mergeCell ref="B3:B4"/>
    <mergeCell ref="P3:S3"/>
    <mergeCell ref="L3:O3"/>
    <mergeCell ref="G3:J3"/>
    <mergeCell ref="C3:F3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мв</cp:lastModifiedBy>
  <cp:revision/>
  <dcterms:created xsi:type="dcterms:W3CDTF">2020-07-23T12:45:56Z</dcterms:created>
  <dcterms:modified xsi:type="dcterms:W3CDTF">2021-03-16T07:48:23Z</dcterms:modified>
</cp:coreProperties>
</file>